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0"/>
  </bookViews>
  <sheets>
    <sheet name="Blad1 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</sheets>
  <definedNames>
    <definedName name="_xlnm.Print_Area" localSheetId="0">'Blad1 '!$A$1:$N$32</definedName>
  </definedNames>
  <calcPr fullCalcOnLoad="1"/>
</workbook>
</file>

<file path=xl/sharedStrings.xml><?xml version="1.0" encoding="utf-8"?>
<sst xmlns="http://schemas.openxmlformats.org/spreadsheetml/2006/main" count="44" uniqueCount="41">
  <si>
    <t>NAAM</t>
  </si>
  <si>
    <t xml:space="preserve">1e RONDE </t>
  </si>
  <si>
    <t>2e RONDE</t>
  </si>
  <si>
    <t>3e RONDE</t>
  </si>
  <si>
    <t>4e RONDE</t>
  </si>
  <si>
    <t>5e RONDE</t>
  </si>
  <si>
    <t>6e RONDE</t>
  </si>
  <si>
    <t>7e RONDE</t>
  </si>
  <si>
    <t>TOTAAL</t>
  </si>
  <si>
    <t>GEM.</t>
  </si>
  <si>
    <t>VOORLOPIG KLASSEMENT</t>
  </si>
  <si>
    <t>PUNTEN</t>
  </si>
  <si>
    <t>totaal</t>
  </si>
  <si>
    <t>AFTREK BEURT</t>
  </si>
  <si>
    <t>totaal. NA AFTREK</t>
  </si>
  <si>
    <t>Rang</t>
  </si>
  <si>
    <t>Marcel</t>
  </si>
  <si>
    <t>Henny</t>
  </si>
  <si>
    <t>Marjan</t>
  </si>
  <si>
    <t>nico</t>
  </si>
  <si>
    <r>
      <t xml:space="preserve"> </t>
    </r>
    <r>
      <rPr>
        <b/>
        <sz val="22"/>
        <rFont val="Arial"/>
        <family val="2"/>
      </rPr>
      <t>KLAVERJASSEN  SPOARSICHTCUP SEIZOEN 2014/2015</t>
    </r>
  </si>
  <si>
    <t>Griet</t>
  </si>
  <si>
    <t>Tinus</t>
  </si>
  <si>
    <t>Froukje</t>
  </si>
  <si>
    <t>Ids</t>
  </si>
  <si>
    <t>Freddie</t>
  </si>
  <si>
    <t>Eduward</t>
  </si>
  <si>
    <t>Gerben</t>
  </si>
  <si>
    <t>Otto</t>
  </si>
  <si>
    <t>Geart</t>
  </si>
  <si>
    <t>Dominicus</t>
  </si>
  <si>
    <t>pieter</t>
  </si>
  <si>
    <t>wouter</t>
  </si>
  <si>
    <t>jantje</t>
  </si>
  <si>
    <t>douwe</t>
  </si>
  <si>
    <t>jelle</t>
  </si>
  <si>
    <t>Eelco</t>
  </si>
  <si>
    <t>yke</t>
  </si>
  <si>
    <t>reina</t>
  </si>
  <si>
    <t>lucxas</t>
  </si>
  <si>
    <t>foeke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</si>
</sst>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5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2" fontId="3" fillId="33" borderId="19" xfId="0" applyNumberFormat="1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1" fontId="3" fillId="33" borderId="25" xfId="0" applyNumberFormat="1" applyFont="1" applyFill="1" applyBorder="1" applyAlignment="1">
      <alignment horizontal="center" vertical="center" shrinkToFit="1"/>
    </xf>
    <xf numFmtId="1" fontId="3" fillId="33" borderId="22" xfId="0" applyNumberFormat="1" applyFont="1" applyFill="1" applyBorder="1" applyAlignment="1">
      <alignment horizontal="center" vertical="center" shrinkToFit="1"/>
    </xf>
    <xf numFmtId="1" fontId="3" fillId="33" borderId="23" xfId="0" applyNumberFormat="1" applyFont="1" applyFill="1" applyBorder="1" applyAlignment="1">
      <alignment horizontal="center" vertical="center" shrinkToFit="1"/>
    </xf>
    <xf numFmtId="1" fontId="3" fillId="33" borderId="26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1" fontId="3" fillId="34" borderId="28" xfId="0" applyNumberFormat="1" applyFont="1" applyFill="1" applyBorder="1" applyAlignment="1">
      <alignment horizontal="center" vertical="center" shrinkToFit="1"/>
    </xf>
    <xf numFmtId="1" fontId="0" fillId="34" borderId="29" xfId="0" applyNumberForma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" fontId="3" fillId="0" borderId="28" xfId="0" applyNumberFormat="1" applyFont="1" applyFill="1" applyBorder="1" applyAlignment="1">
      <alignment horizontal="center" vertical="center" shrinkToFit="1"/>
    </xf>
    <xf numFmtId="1" fontId="0" fillId="0" borderId="16" xfId="0" applyNumberForma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1" fontId="0" fillId="0" borderId="29" xfId="0" applyNumberFormat="1" applyFill="1" applyBorder="1" applyAlignment="1">
      <alignment horizontal="center" vertical="center" shrinkToFit="1"/>
    </xf>
    <xf numFmtId="1" fontId="0" fillId="34" borderId="16" xfId="0" applyNumberForma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1" fontId="3" fillId="0" borderId="31" xfId="0" applyNumberFormat="1" applyFont="1" applyFill="1" applyBorder="1" applyAlignment="1">
      <alignment horizontal="center" vertical="center" shrinkToFit="1"/>
    </xf>
    <xf numFmtId="1" fontId="0" fillId="0" borderId="32" xfId="0" applyNumberForma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1" fontId="0" fillId="0" borderId="35" xfId="0" applyNumberForma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25.7109375" style="0" customWidth="1"/>
    <col min="2" max="2" width="10.7109375" style="0" bestFit="1" customWidth="1"/>
    <col min="3" max="8" width="10.140625" style="0" bestFit="1" customWidth="1"/>
    <col min="10" max="10" width="11.421875" style="0" bestFit="1" customWidth="1"/>
  </cols>
  <sheetData>
    <row r="1" spans="1:14" ht="24.75" customHeight="1" thickBo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5" ht="15" customHeight="1" thickBot="1">
      <c r="A2" s="2" t="s">
        <v>0</v>
      </c>
      <c r="B2" s="19" t="s">
        <v>1</v>
      </c>
      <c r="C2" s="1" t="s">
        <v>2</v>
      </c>
      <c r="D2" s="19" t="s">
        <v>3</v>
      </c>
      <c r="E2" s="1" t="s">
        <v>4</v>
      </c>
      <c r="F2" s="19" t="s">
        <v>5</v>
      </c>
      <c r="G2" s="1" t="s">
        <v>6</v>
      </c>
      <c r="H2" s="19" t="s">
        <v>7</v>
      </c>
      <c r="I2" s="1" t="s">
        <v>8</v>
      </c>
      <c r="J2" s="19" t="s">
        <v>9</v>
      </c>
      <c r="K2" s="35" t="s">
        <v>13</v>
      </c>
      <c r="L2" s="36"/>
      <c r="M2" s="37" t="s">
        <v>14</v>
      </c>
      <c r="N2" s="38"/>
      <c r="O2" s="18" t="s">
        <v>15</v>
      </c>
    </row>
    <row r="3" spans="1:15" ht="19.5" customHeight="1" thickBot="1">
      <c r="A3" s="5" t="s">
        <v>16</v>
      </c>
      <c r="B3" s="20">
        <v>5928</v>
      </c>
      <c r="C3" s="3">
        <v>6377</v>
      </c>
      <c r="D3" s="23">
        <v>0</v>
      </c>
      <c r="E3" s="3">
        <v>5636</v>
      </c>
      <c r="F3" s="23">
        <v>6089</v>
      </c>
      <c r="G3" s="3">
        <v>5773</v>
      </c>
      <c r="H3" s="23">
        <v>6293</v>
      </c>
      <c r="I3" s="3">
        <f>IF(COUNTA(B3:H3)=0,"",SUM(B3,C3,D3,E3,F3,G3,H3))</f>
        <v>36096</v>
      </c>
      <c r="J3" s="27">
        <f>IF(COUNTA(B3:H3)=0,"",AVERAGE(B3,C3,D3,E3,F3,G3,H3))</f>
        <v>5156.571428571428</v>
      </c>
      <c r="K3" s="39">
        <f>IF(COUNTA(B3:H3)=0,"",MIN(B3:H3))</f>
        <v>0</v>
      </c>
      <c r="L3" s="40"/>
      <c r="M3" s="41">
        <f>IF(COUNTA(B3:H3)=0,"",I3-K3+ROW()/10000000)</f>
        <v>36096.0000003</v>
      </c>
      <c r="N3" s="42"/>
      <c r="O3" s="14">
        <f>IF(COUNTA(B3:H3)=0,"",RANK(M3,$M$3:$N$23))</f>
        <v>8</v>
      </c>
    </row>
    <row r="4" spans="1:15" ht="19.5" customHeight="1" thickBot="1">
      <c r="A4" s="5" t="s">
        <v>21</v>
      </c>
      <c r="B4" s="21">
        <v>6073</v>
      </c>
      <c r="C4" s="4">
        <v>0</v>
      </c>
      <c r="D4" s="24">
        <v>6745</v>
      </c>
      <c r="E4" s="4">
        <v>0</v>
      </c>
      <c r="F4" s="24">
        <v>0</v>
      </c>
      <c r="G4" s="4">
        <v>0</v>
      </c>
      <c r="H4" s="24">
        <v>0</v>
      </c>
      <c r="I4" s="3">
        <f aca="true" t="shared" si="0" ref="I4:I23">IF(COUNTA(B4:H4)=0,"",SUM(B4,C4,D4,E4,F4,G4,H4))</f>
        <v>12818</v>
      </c>
      <c r="J4" s="27">
        <f aca="true" t="shared" si="1" ref="J4:J23">IF(COUNTA(B4:H4)=0,"",AVERAGE(B4,C4,D4,E4,F4,G4,H4))</f>
        <v>1831.142857142857</v>
      </c>
      <c r="K4" s="39">
        <f aca="true" t="shared" si="2" ref="K4:K23">IF(COUNTA(B4:H4)=0,"",MIN(B4:H4))</f>
        <v>0</v>
      </c>
      <c r="L4" s="40"/>
      <c r="M4" s="41">
        <f aca="true" t="shared" si="3" ref="M4:M23">IF(COUNTA(B4:H4)=0,"",I4-K4+ROW()/10000000)</f>
        <v>12818.0000004</v>
      </c>
      <c r="N4" s="42"/>
      <c r="O4" s="14">
        <f aca="true" t="shared" si="4" ref="O4:O23">IF(COUNTA(B4:H4)=0,"",RANK(M4,$M$3:$N$23))</f>
        <v>18</v>
      </c>
    </row>
    <row r="5" spans="1:15" ht="19.5" customHeight="1" thickBot="1">
      <c r="A5" s="5" t="s">
        <v>22</v>
      </c>
      <c r="B5" s="21">
        <v>5987</v>
      </c>
      <c r="C5" s="4">
        <v>6738</v>
      </c>
      <c r="D5" s="24">
        <v>5565</v>
      </c>
      <c r="E5" s="4">
        <v>6679</v>
      </c>
      <c r="F5" s="24">
        <v>6534</v>
      </c>
      <c r="G5" s="4">
        <v>6703</v>
      </c>
      <c r="H5" s="24">
        <v>4776</v>
      </c>
      <c r="I5" s="3">
        <f t="shared" si="0"/>
        <v>42982</v>
      </c>
      <c r="J5" s="27">
        <f t="shared" si="1"/>
        <v>6140.285714285715</v>
      </c>
      <c r="K5" s="39">
        <f t="shared" si="2"/>
        <v>4776</v>
      </c>
      <c r="L5" s="40"/>
      <c r="M5" s="41">
        <f t="shared" si="3"/>
        <v>38206.0000005</v>
      </c>
      <c r="N5" s="42"/>
      <c r="O5" s="14">
        <f t="shared" si="4"/>
        <v>6</v>
      </c>
    </row>
    <row r="6" spans="1:15" ht="19.5" customHeight="1" thickBot="1">
      <c r="A6" s="5" t="s">
        <v>23</v>
      </c>
      <c r="B6" s="21">
        <v>5013</v>
      </c>
      <c r="C6" s="4">
        <v>0</v>
      </c>
      <c r="D6" s="24">
        <v>6296</v>
      </c>
      <c r="E6" s="4">
        <v>0</v>
      </c>
      <c r="F6" s="24">
        <v>0</v>
      </c>
      <c r="G6" s="4">
        <v>0</v>
      </c>
      <c r="H6" s="24">
        <v>5462</v>
      </c>
      <c r="I6" s="3">
        <f>IF(COUNTA(B6:H6)=0,"",SUM(B6,C6,D6,E6,F6,G6,H6))</f>
        <v>16771</v>
      </c>
      <c r="J6" s="27">
        <f>IF(COUNTA(B6:H6)=0,"",AVERAGE(B6,C6,D6,E6,F6,G6,H6))</f>
        <v>2395.8571428571427</v>
      </c>
      <c r="K6" s="39">
        <f t="shared" si="2"/>
        <v>0</v>
      </c>
      <c r="L6" s="40"/>
      <c r="M6" s="41">
        <f t="shared" si="3"/>
        <v>16771.0000006</v>
      </c>
      <c r="N6" s="42"/>
      <c r="O6" s="14">
        <f t="shared" si="4"/>
        <v>17</v>
      </c>
    </row>
    <row r="7" spans="1:15" ht="19.5" customHeight="1" thickBot="1">
      <c r="A7" s="5" t="s">
        <v>17</v>
      </c>
      <c r="B7" s="21">
        <v>6220</v>
      </c>
      <c r="C7" s="4">
        <v>0</v>
      </c>
      <c r="D7" s="24">
        <v>5992</v>
      </c>
      <c r="E7" s="4">
        <v>6557</v>
      </c>
      <c r="F7" s="24">
        <v>5425</v>
      </c>
      <c r="G7" s="4">
        <v>6268</v>
      </c>
      <c r="H7" s="24">
        <v>0</v>
      </c>
      <c r="I7" s="3">
        <f>IF(COUNTA(B7:H7)=0,"",SUM(B7,C7,D7,E7,F7,G7,H7))</f>
        <v>30462</v>
      </c>
      <c r="J7" s="27">
        <f>IF(COUNTA(B7:H7)=0,"",AVERAGE(B7,C7,D7,E7,F7,G7,H7))</f>
        <v>4351.714285714285</v>
      </c>
      <c r="K7" s="39">
        <f>IF(COUNTA(B7:H7)=0,"",MIN(B7:H7))</f>
        <v>0</v>
      </c>
      <c r="L7" s="40"/>
      <c r="M7" s="41">
        <f>IF(COUNTA(B7:H7)=0,"",I7-K7+ROW()/10000000)</f>
        <v>30462.0000007</v>
      </c>
      <c r="N7" s="42"/>
      <c r="O7" s="14">
        <f>IF(COUNTA(B7:H7)=0,"",RANK(M7,$M$3:$N$23))</f>
        <v>12</v>
      </c>
    </row>
    <row r="8" spans="1:15" ht="19.5" customHeight="1" thickBot="1">
      <c r="A8" s="5" t="s">
        <v>24</v>
      </c>
      <c r="B8" s="21">
        <v>6589</v>
      </c>
      <c r="C8" s="4">
        <v>5665</v>
      </c>
      <c r="D8" s="24">
        <v>5786</v>
      </c>
      <c r="E8" s="4">
        <v>0</v>
      </c>
      <c r="F8" s="24">
        <v>6393</v>
      </c>
      <c r="G8" s="4">
        <v>0</v>
      </c>
      <c r="H8" s="24">
        <v>6438</v>
      </c>
      <c r="I8" s="3">
        <f t="shared" si="0"/>
        <v>30871</v>
      </c>
      <c r="J8" s="27">
        <f t="shared" si="1"/>
        <v>4410.142857142857</v>
      </c>
      <c r="K8" s="39">
        <f t="shared" si="2"/>
        <v>0</v>
      </c>
      <c r="L8" s="40"/>
      <c r="M8" s="41">
        <f t="shared" si="3"/>
        <v>30871.0000008</v>
      </c>
      <c r="N8" s="42"/>
      <c r="O8" s="14">
        <f t="shared" si="4"/>
        <v>11</v>
      </c>
    </row>
    <row r="9" spans="1:16" ht="19.5" customHeight="1" thickBot="1">
      <c r="A9" s="5" t="s">
        <v>25</v>
      </c>
      <c r="B9" s="21">
        <v>5466</v>
      </c>
      <c r="C9" s="4">
        <v>6821</v>
      </c>
      <c r="D9" s="24">
        <v>7194</v>
      </c>
      <c r="E9" s="4">
        <v>6315</v>
      </c>
      <c r="F9" s="24">
        <v>5328</v>
      </c>
      <c r="G9" s="4">
        <v>5976</v>
      </c>
      <c r="H9" s="24">
        <v>5903</v>
      </c>
      <c r="I9" s="3">
        <f t="shared" si="0"/>
        <v>43003</v>
      </c>
      <c r="J9" s="27">
        <f t="shared" si="1"/>
        <v>6143.285714285715</v>
      </c>
      <c r="K9" s="39">
        <f t="shared" si="2"/>
        <v>5328</v>
      </c>
      <c r="L9" s="40"/>
      <c r="M9" s="41">
        <f t="shared" si="3"/>
        <v>37675.0000009</v>
      </c>
      <c r="N9" s="42"/>
      <c r="O9" s="14">
        <f t="shared" si="4"/>
        <v>7</v>
      </c>
      <c r="P9" s="15"/>
    </row>
    <row r="10" spans="1:16" ht="19.5" customHeight="1" thickBot="1">
      <c r="A10" s="5" t="s">
        <v>26</v>
      </c>
      <c r="B10" s="21">
        <v>6831</v>
      </c>
      <c r="C10" s="4">
        <v>6126</v>
      </c>
      <c r="D10" s="24">
        <v>0</v>
      </c>
      <c r="E10" s="4">
        <v>0</v>
      </c>
      <c r="F10" s="24">
        <v>5513</v>
      </c>
      <c r="G10" s="4">
        <v>5988</v>
      </c>
      <c r="H10" s="24">
        <v>5933</v>
      </c>
      <c r="I10" s="3">
        <f t="shared" si="0"/>
        <v>30391</v>
      </c>
      <c r="J10" s="27">
        <f t="shared" si="1"/>
        <v>4341.571428571428</v>
      </c>
      <c r="K10" s="39">
        <f t="shared" si="2"/>
        <v>0</v>
      </c>
      <c r="L10" s="40"/>
      <c r="M10" s="41">
        <f t="shared" si="3"/>
        <v>30391.000001</v>
      </c>
      <c r="N10" s="42"/>
      <c r="O10" s="14">
        <f t="shared" si="4"/>
        <v>13</v>
      </c>
      <c r="P10" s="15"/>
    </row>
    <row r="11" spans="1:16" ht="19.5" customHeight="1" thickBot="1">
      <c r="A11" s="5" t="s">
        <v>27</v>
      </c>
      <c r="B11" s="21">
        <v>6723</v>
      </c>
      <c r="C11" s="4">
        <v>7222</v>
      </c>
      <c r="D11" s="24">
        <v>6039</v>
      </c>
      <c r="E11" s="4">
        <v>5625</v>
      </c>
      <c r="F11" s="24">
        <v>6527</v>
      </c>
      <c r="G11" s="4">
        <v>7186</v>
      </c>
      <c r="H11" s="24">
        <v>6603</v>
      </c>
      <c r="I11" s="3">
        <f t="shared" si="0"/>
        <v>45925</v>
      </c>
      <c r="J11" s="27">
        <f t="shared" si="1"/>
        <v>6560.714285714285</v>
      </c>
      <c r="K11" s="39">
        <f t="shared" si="2"/>
        <v>5625</v>
      </c>
      <c r="L11" s="40"/>
      <c r="M11" s="41">
        <f t="shared" si="3"/>
        <v>40300.0000011</v>
      </c>
      <c r="N11" s="42"/>
      <c r="O11" s="14">
        <f t="shared" si="4"/>
        <v>2</v>
      </c>
      <c r="P11" s="15"/>
    </row>
    <row r="12" spans="1:16" ht="19.5" customHeight="1" thickBot="1">
      <c r="A12" s="5" t="s">
        <v>18</v>
      </c>
      <c r="B12" s="21">
        <v>5938</v>
      </c>
      <c r="C12" s="4">
        <v>0</v>
      </c>
      <c r="D12" s="24">
        <v>5757</v>
      </c>
      <c r="E12" s="4">
        <v>5373</v>
      </c>
      <c r="F12" s="24">
        <v>5407</v>
      </c>
      <c r="G12" s="4">
        <v>5765</v>
      </c>
      <c r="H12" s="24">
        <v>6639</v>
      </c>
      <c r="I12" s="3">
        <f t="shared" si="0"/>
        <v>34879</v>
      </c>
      <c r="J12" s="27">
        <f t="shared" si="1"/>
        <v>4982.714285714285</v>
      </c>
      <c r="K12" s="39">
        <f t="shared" si="2"/>
        <v>0</v>
      </c>
      <c r="L12" s="40"/>
      <c r="M12" s="41">
        <f t="shared" si="3"/>
        <v>34879.0000012</v>
      </c>
      <c r="N12" s="42"/>
      <c r="O12" s="14">
        <f t="shared" si="4"/>
        <v>9</v>
      </c>
      <c r="P12" s="15"/>
    </row>
    <row r="13" spans="1:16" ht="19.5" customHeight="1" thickBot="1">
      <c r="A13" s="5" t="s">
        <v>28</v>
      </c>
      <c r="B13" s="21">
        <v>7340</v>
      </c>
      <c r="C13" s="4">
        <v>6526</v>
      </c>
      <c r="D13" s="24">
        <v>5121</v>
      </c>
      <c r="E13" s="4">
        <v>5599</v>
      </c>
      <c r="F13" s="24">
        <v>7497</v>
      </c>
      <c r="G13" s="4">
        <v>6660</v>
      </c>
      <c r="H13" s="24">
        <v>6795</v>
      </c>
      <c r="I13" s="3">
        <f t="shared" si="0"/>
        <v>45538</v>
      </c>
      <c r="J13" s="27">
        <f t="shared" si="1"/>
        <v>6505.428571428572</v>
      </c>
      <c r="K13" s="39">
        <f t="shared" si="2"/>
        <v>5121</v>
      </c>
      <c r="L13" s="40"/>
      <c r="M13" s="41">
        <f t="shared" si="3"/>
        <v>40417.0000013</v>
      </c>
      <c r="N13" s="42"/>
      <c r="O13" s="14">
        <f t="shared" si="4"/>
        <v>1</v>
      </c>
      <c r="P13" s="15"/>
    </row>
    <row r="14" spans="1:16" ht="19.5" customHeight="1" thickBot="1">
      <c r="A14" s="5" t="s">
        <v>29</v>
      </c>
      <c r="B14" s="21">
        <v>6001</v>
      </c>
      <c r="C14" s="4">
        <v>0</v>
      </c>
      <c r="D14" s="24">
        <v>0</v>
      </c>
      <c r="E14" s="4">
        <v>0</v>
      </c>
      <c r="F14" s="24">
        <v>0</v>
      </c>
      <c r="G14" s="4">
        <v>5389</v>
      </c>
      <c r="H14" s="24">
        <v>0</v>
      </c>
      <c r="I14" s="3">
        <f t="shared" si="0"/>
        <v>11390</v>
      </c>
      <c r="J14" s="27">
        <f t="shared" si="1"/>
        <v>1627.142857142857</v>
      </c>
      <c r="K14" s="39">
        <f t="shared" si="2"/>
        <v>0</v>
      </c>
      <c r="L14" s="40"/>
      <c r="M14" s="41">
        <f t="shared" si="3"/>
        <v>11390.0000014</v>
      </c>
      <c r="N14" s="42"/>
      <c r="O14" s="14">
        <f t="shared" si="4"/>
        <v>19</v>
      </c>
      <c r="P14" s="15"/>
    </row>
    <row r="15" spans="1:16" ht="19.5" customHeight="1" thickBot="1">
      <c r="A15" s="5" t="s">
        <v>30</v>
      </c>
      <c r="B15" s="21">
        <v>6219</v>
      </c>
      <c r="C15" s="4">
        <v>0</v>
      </c>
      <c r="D15" s="24">
        <v>7099</v>
      </c>
      <c r="E15" s="4">
        <v>7277</v>
      </c>
      <c r="F15" s="24">
        <v>6677</v>
      </c>
      <c r="G15" s="4">
        <v>6790</v>
      </c>
      <c r="H15" s="24">
        <v>6236</v>
      </c>
      <c r="I15" s="3">
        <f t="shared" si="0"/>
        <v>40298</v>
      </c>
      <c r="J15" s="27">
        <f t="shared" si="1"/>
        <v>5756.857142857143</v>
      </c>
      <c r="K15" s="39">
        <f t="shared" si="2"/>
        <v>0</v>
      </c>
      <c r="L15" s="40"/>
      <c r="M15" s="41">
        <f t="shared" si="3"/>
        <v>40298.0000015</v>
      </c>
      <c r="N15" s="42"/>
      <c r="O15" s="14">
        <f t="shared" si="4"/>
        <v>3</v>
      </c>
      <c r="P15" s="15"/>
    </row>
    <row r="16" spans="1:16" ht="19.5" customHeight="1" thickBot="1">
      <c r="A16" s="5" t="s">
        <v>31</v>
      </c>
      <c r="B16" s="21">
        <v>0</v>
      </c>
      <c r="C16" s="4">
        <v>5191</v>
      </c>
      <c r="D16" s="24">
        <v>5874</v>
      </c>
      <c r="E16" s="4">
        <v>0</v>
      </c>
      <c r="F16" s="24">
        <v>6527</v>
      </c>
      <c r="G16" s="4">
        <v>0</v>
      </c>
      <c r="H16" s="24">
        <v>0</v>
      </c>
      <c r="I16" s="3">
        <f t="shared" si="0"/>
        <v>17592</v>
      </c>
      <c r="J16" s="27">
        <f t="shared" si="1"/>
        <v>2513.1428571428573</v>
      </c>
      <c r="K16" s="39">
        <f t="shared" si="2"/>
        <v>0</v>
      </c>
      <c r="L16" s="40"/>
      <c r="M16" s="41">
        <f t="shared" si="3"/>
        <v>17592.0000016</v>
      </c>
      <c r="N16" s="42"/>
      <c r="O16" s="14">
        <f t="shared" si="4"/>
        <v>16</v>
      </c>
      <c r="P16" s="15"/>
    </row>
    <row r="17" spans="1:16" ht="19.5" customHeight="1" thickBot="1">
      <c r="A17" s="5" t="s">
        <v>32</v>
      </c>
      <c r="B17" s="21">
        <v>0</v>
      </c>
      <c r="C17" s="4">
        <v>7022</v>
      </c>
      <c r="D17" s="24">
        <v>5681</v>
      </c>
      <c r="E17" s="4">
        <v>6375</v>
      </c>
      <c r="F17" s="24">
        <v>0</v>
      </c>
      <c r="G17" s="4">
        <v>0</v>
      </c>
      <c r="H17" s="24">
        <v>0</v>
      </c>
      <c r="I17" s="3">
        <f t="shared" si="0"/>
        <v>19078</v>
      </c>
      <c r="J17" s="27">
        <f t="shared" si="1"/>
        <v>2725.4285714285716</v>
      </c>
      <c r="K17" s="39">
        <f t="shared" si="2"/>
        <v>0</v>
      </c>
      <c r="L17" s="40"/>
      <c r="M17" s="41">
        <f t="shared" si="3"/>
        <v>19078.0000017</v>
      </c>
      <c r="N17" s="42"/>
      <c r="O17" s="14">
        <f t="shared" si="4"/>
        <v>14</v>
      </c>
      <c r="P17" s="15"/>
    </row>
    <row r="18" spans="1:16" ht="19.5" customHeight="1" thickBot="1">
      <c r="A18" s="5" t="s">
        <v>33</v>
      </c>
      <c r="B18" s="21">
        <v>0</v>
      </c>
      <c r="C18" s="4">
        <v>5663</v>
      </c>
      <c r="D18" s="25">
        <v>0</v>
      </c>
      <c r="E18" s="4">
        <v>0</v>
      </c>
      <c r="F18" s="24">
        <v>0</v>
      </c>
      <c r="G18" s="4">
        <v>0</v>
      </c>
      <c r="H18" s="24">
        <v>5297</v>
      </c>
      <c r="I18" s="3">
        <f t="shared" si="0"/>
        <v>10960</v>
      </c>
      <c r="J18" s="27">
        <f t="shared" si="1"/>
        <v>1565.7142857142858</v>
      </c>
      <c r="K18" s="39">
        <f t="shared" si="2"/>
        <v>0</v>
      </c>
      <c r="L18" s="40"/>
      <c r="M18" s="41">
        <f t="shared" si="3"/>
        <v>10960.0000018</v>
      </c>
      <c r="N18" s="42"/>
      <c r="O18" s="14">
        <f t="shared" si="4"/>
        <v>20</v>
      </c>
      <c r="P18" s="15"/>
    </row>
    <row r="19" spans="1:16" ht="19.5" customHeight="1" thickBot="1">
      <c r="A19" s="5" t="s">
        <v>34</v>
      </c>
      <c r="B19" s="21">
        <v>0</v>
      </c>
      <c r="C19" s="4">
        <v>5958</v>
      </c>
      <c r="D19" s="25">
        <v>6667</v>
      </c>
      <c r="E19" s="4">
        <v>6708</v>
      </c>
      <c r="F19" s="25">
        <v>7136</v>
      </c>
      <c r="G19" s="4">
        <v>5396</v>
      </c>
      <c r="H19" s="24">
        <v>6342</v>
      </c>
      <c r="I19" s="3">
        <f t="shared" si="0"/>
        <v>38207</v>
      </c>
      <c r="J19" s="27">
        <f t="shared" si="1"/>
        <v>5458.142857142857</v>
      </c>
      <c r="K19" s="39">
        <f t="shared" si="2"/>
        <v>0</v>
      </c>
      <c r="L19" s="40"/>
      <c r="M19" s="41">
        <f t="shared" si="3"/>
        <v>38207.0000019</v>
      </c>
      <c r="N19" s="42"/>
      <c r="O19" s="14">
        <f t="shared" si="4"/>
        <v>5</v>
      </c>
      <c r="P19" s="15"/>
    </row>
    <row r="20" spans="1:16" ht="19.5" customHeight="1" thickBot="1">
      <c r="A20" s="5" t="s">
        <v>35</v>
      </c>
      <c r="B20" s="21">
        <v>0</v>
      </c>
      <c r="C20" s="4">
        <v>7197</v>
      </c>
      <c r="D20" s="24">
        <v>6587</v>
      </c>
      <c r="E20" s="4">
        <v>6492</v>
      </c>
      <c r="F20" s="24">
        <v>5346</v>
      </c>
      <c r="G20" s="4">
        <v>6467</v>
      </c>
      <c r="H20" s="24">
        <v>6686</v>
      </c>
      <c r="I20" s="3">
        <f t="shared" si="0"/>
        <v>38775</v>
      </c>
      <c r="J20" s="27">
        <f t="shared" si="1"/>
        <v>5539.285714285715</v>
      </c>
      <c r="K20" s="39">
        <f t="shared" si="2"/>
        <v>0</v>
      </c>
      <c r="L20" s="40"/>
      <c r="M20" s="41">
        <f t="shared" si="3"/>
        <v>38775.000002</v>
      </c>
      <c r="N20" s="42"/>
      <c r="O20" s="14">
        <f t="shared" si="4"/>
        <v>4</v>
      </c>
      <c r="P20" s="15"/>
    </row>
    <row r="21" spans="1:16" ht="19.5" customHeight="1" thickBot="1">
      <c r="A21" s="5" t="s">
        <v>19</v>
      </c>
      <c r="B21" s="21">
        <v>0</v>
      </c>
      <c r="C21" s="31">
        <v>5262</v>
      </c>
      <c r="D21" s="24">
        <v>5872</v>
      </c>
      <c r="E21" s="4">
        <v>4504</v>
      </c>
      <c r="F21" s="24">
        <v>6650</v>
      </c>
      <c r="G21" s="4">
        <v>6235</v>
      </c>
      <c r="H21" s="24">
        <v>5628</v>
      </c>
      <c r="I21" s="3">
        <f>IF(COUNTA(B21:H21)=0,"",SUM(B21,C21,D21,E21,F21,G21,H21))</f>
        <v>34151</v>
      </c>
      <c r="J21" s="27">
        <f>IF(COUNTA(B21:H21)=0,"",AVERAGE(B21,C21,D21,E21,F21,G21,H21))</f>
        <v>4878.714285714285</v>
      </c>
      <c r="K21" s="39">
        <f>IF(COUNTA(B21:H21)=0,"",MIN(B21:H21))</f>
        <v>0</v>
      </c>
      <c r="L21" s="40"/>
      <c r="M21" s="41">
        <f>IF(COUNTA(B21:H21)=0,"",I21-K21+ROW()/10000000)</f>
        <v>34151.0000021</v>
      </c>
      <c r="N21" s="42"/>
      <c r="O21" s="14">
        <f>IF(COUNTA(B21:H21)=0,"",RANK(M21,$M$3:$N$23))</f>
        <v>10</v>
      </c>
      <c r="P21" s="15"/>
    </row>
    <row r="22" spans="1:16" ht="19.5" customHeight="1" thickBot="1">
      <c r="A22" s="5" t="s">
        <v>36</v>
      </c>
      <c r="B22" s="21">
        <v>0</v>
      </c>
      <c r="C22" s="4">
        <v>0</v>
      </c>
      <c r="D22" s="24">
        <v>6467</v>
      </c>
      <c r="E22" s="4">
        <v>0</v>
      </c>
      <c r="F22" s="24">
        <v>5407</v>
      </c>
      <c r="G22" s="4">
        <v>5772</v>
      </c>
      <c r="H22" s="24">
        <v>0</v>
      </c>
      <c r="I22" s="3">
        <f t="shared" si="0"/>
        <v>17646</v>
      </c>
      <c r="J22" s="27">
        <f t="shared" si="1"/>
        <v>2520.8571428571427</v>
      </c>
      <c r="K22" s="39">
        <f t="shared" si="2"/>
        <v>0</v>
      </c>
      <c r="L22" s="40"/>
      <c r="M22" s="41">
        <f t="shared" si="3"/>
        <v>17646.0000022</v>
      </c>
      <c r="N22" s="42"/>
      <c r="O22" s="14">
        <f t="shared" si="4"/>
        <v>15</v>
      </c>
      <c r="P22" s="15"/>
    </row>
    <row r="23" spans="1:16" ht="19.5" customHeight="1" thickBot="1">
      <c r="A23" s="10"/>
      <c r="B23" s="22"/>
      <c r="C23" s="11"/>
      <c r="D23" s="26"/>
      <c r="E23" s="11"/>
      <c r="F23" s="26"/>
      <c r="G23" s="11"/>
      <c r="H23" s="26"/>
      <c r="I23" s="3">
        <f t="shared" si="0"/>
      </c>
      <c r="J23" s="27">
        <f t="shared" si="1"/>
      </c>
      <c r="K23" s="39">
        <f t="shared" si="2"/>
      </c>
      <c r="L23" s="40"/>
      <c r="M23" s="43">
        <f t="shared" si="3"/>
      </c>
      <c r="N23" s="44"/>
      <c r="O23" s="14">
        <f t="shared" si="4"/>
      </c>
      <c r="P23" s="15"/>
    </row>
    <row r="24" spans="1:14" ht="19.5" customHeight="1" thickBot="1">
      <c r="A24" s="5" t="s">
        <v>10</v>
      </c>
      <c r="B24" s="45" t="s">
        <v>0</v>
      </c>
      <c r="C24" s="46"/>
      <c r="D24" s="45" t="s">
        <v>11</v>
      </c>
      <c r="E24" s="46"/>
      <c r="F24" s="45"/>
      <c r="G24" s="46"/>
      <c r="H24" s="45" t="s">
        <v>0</v>
      </c>
      <c r="I24" s="46"/>
      <c r="J24" s="45" t="s">
        <v>11</v>
      </c>
      <c r="K24" s="47"/>
      <c r="L24" s="29"/>
      <c r="M24" s="30"/>
      <c r="N24" s="30"/>
    </row>
    <row r="25" spans="1:14" ht="19.5" customHeight="1" thickBot="1">
      <c r="A25" s="28">
        <v>1</v>
      </c>
      <c r="B25" s="48" t="str">
        <f>IF(ISERROR(INDEX($A$3:$A$23,MATCH($A25,$O$3:$O$23,0),1)),"",INDEX($A$3:$A$23,MATCH($A25,$O$3:$O$23,0),1))</f>
        <v>Otto</v>
      </c>
      <c r="C25" s="49"/>
      <c r="D25" s="50">
        <f>IF(ISERROR(INDEX($M$3:$M$23,MATCH($A25,$O$3:$O$23,0),1)),"",INDEX($M$3:$M$23,MATCH($A25,$O$3:$O$23,0),1))</f>
        <v>40417.0000013</v>
      </c>
      <c r="E25" s="59"/>
      <c r="F25" s="48">
        <v>9</v>
      </c>
      <c r="G25" s="49"/>
      <c r="H25" s="48" t="str">
        <f>IF(ISERROR(INDEX($A$3:$A$23,MATCH($F25,$O$3:$O$23,0),1)),"",INDEX($A$3:$A$23,MATCH($F25,$O$3:$O$23,0),1))</f>
        <v>Marjan</v>
      </c>
      <c r="I25" s="49"/>
      <c r="J25" s="50">
        <f>IF(ISERROR(INDEX($M$3:$M$23,MATCH($F25,$O$3:$O$23,0),1)),"",INDEX($M$3:$M$23,MATCH($F25,$O$3:$O$23,0),1))</f>
        <v>34879.0000012</v>
      </c>
      <c r="K25" s="51"/>
      <c r="L25" s="30"/>
      <c r="M25" s="30"/>
      <c r="N25" s="30"/>
    </row>
    <row r="26" spans="1:14" ht="19.5" customHeight="1" thickBot="1">
      <c r="A26" s="7">
        <v>2</v>
      </c>
      <c r="B26" s="52" t="str">
        <f aca="true" t="shared" si="5" ref="B26:B32">IF(ISERROR(INDEX($A$3:$A$23,MATCH($A26,$O$3:$O$23,0),1)),"",INDEX($A$3:$A$23,MATCH($A26,$O$3:$O$23,0),1))</f>
        <v>Gerben</v>
      </c>
      <c r="C26" s="53"/>
      <c r="D26" s="54">
        <f aca="true" t="shared" si="6" ref="D26:D32">IF(ISERROR(INDEX($M$3:$M$23,MATCH($A26,$O$3:$O$23,0),1)),"",INDEX($M$3:$M$23,MATCH($A26,$O$3:$O$23,0),1))</f>
        <v>40300.0000011</v>
      </c>
      <c r="E26" s="55"/>
      <c r="F26" s="56">
        <v>10</v>
      </c>
      <c r="G26" s="57"/>
      <c r="H26" s="52" t="str">
        <f aca="true" t="shared" si="7" ref="H26:H32">IF(ISERROR(INDEX($A$3:$A$23,MATCH($F26,$O$3:$O$23,0),1)),"",INDEX($A$3:$A$23,MATCH($F26,$O$3:$O$23,0),1))</f>
        <v>nico</v>
      </c>
      <c r="I26" s="53"/>
      <c r="J26" s="54">
        <f aca="true" t="shared" si="8" ref="J26:J32">IF(ISERROR(INDEX($M$3:$M$23,MATCH($F26,$O$3:$O$23,0),1)),"",INDEX($M$3:$M$23,MATCH($F26,$O$3:$O$23,0),1))</f>
        <v>34151.0000021</v>
      </c>
      <c r="K26" s="58"/>
      <c r="L26" s="8"/>
      <c r="M26" s="6"/>
      <c r="N26" s="8"/>
    </row>
    <row r="27" spans="1:14" ht="19.5" customHeight="1" thickBot="1">
      <c r="A27" s="28">
        <v>3</v>
      </c>
      <c r="B27" s="48" t="str">
        <f t="shared" si="5"/>
        <v>Dominicus</v>
      </c>
      <c r="C27" s="49"/>
      <c r="D27" s="50">
        <f t="shared" si="6"/>
        <v>40298.0000015</v>
      </c>
      <c r="E27" s="59"/>
      <c r="F27" s="60">
        <v>11</v>
      </c>
      <c r="G27" s="61"/>
      <c r="H27" s="48" t="str">
        <f t="shared" si="7"/>
        <v>Ids</v>
      </c>
      <c r="I27" s="49"/>
      <c r="J27" s="50">
        <f t="shared" si="8"/>
        <v>30871.0000008</v>
      </c>
      <c r="K27" s="51"/>
      <c r="L27" s="8"/>
      <c r="M27" s="6"/>
      <c r="N27" s="8"/>
    </row>
    <row r="28" spans="1:14" ht="19.5" customHeight="1" thickBot="1">
      <c r="A28" s="7">
        <v>4</v>
      </c>
      <c r="B28" s="52" t="str">
        <f t="shared" si="5"/>
        <v>jelle</v>
      </c>
      <c r="C28" s="53"/>
      <c r="D28" s="54">
        <f t="shared" si="6"/>
        <v>38775.000002</v>
      </c>
      <c r="E28" s="55"/>
      <c r="F28" s="56">
        <v>12</v>
      </c>
      <c r="G28" s="57"/>
      <c r="H28" s="52" t="str">
        <f t="shared" si="7"/>
        <v>Henny</v>
      </c>
      <c r="I28" s="53"/>
      <c r="J28" s="54">
        <f t="shared" si="8"/>
        <v>30462.0000007</v>
      </c>
      <c r="K28" s="58"/>
      <c r="L28" s="8"/>
      <c r="M28" s="6"/>
      <c r="N28" s="8"/>
    </row>
    <row r="29" spans="1:14" ht="19.5" customHeight="1" thickBot="1">
      <c r="A29" s="28">
        <v>5</v>
      </c>
      <c r="B29" s="48" t="str">
        <f t="shared" si="5"/>
        <v>douwe</v>
      </c>
      <c r="C29" s="49"/>
      <c r="D29" s="50">
        <f t="shared" si="6"/>
        <v>38207.0000019</v>
      </c>
      <c r="E29" s="59"/>
      <c r="F29" s="60">
        <v>13</v>
      </c>
      <c r="G29" s="61"/>
      <c r="H29" s="48" t="str">
        <f t="shared" si="7"/>
        <v>Eduward</v>
      </c>
      <c r="I29" s="49"/>
      <c r="J29" s="50">
        <f t="shared" si="8"/>
        <v>30391.000001</v>
      </c>
      <c r="K29" s="51"/>
      <c r="L29" s="8"/>
      <c r="M29" s="6"/>
      <c r="N29" s="8"/>
    </row>
    <row r="30" spans="1:14" ht="19.5" customHeight="1" thickBot="1">
      <c r="A30" s="7">
        <v>6</v>
      </c>
      <c r="B30" s="52" t="str">
        <f t="shared" si="5"/>
        <v>Tinus</v>
      </c>
      <c r="C30" s="53"/>
      <c r="D30" s="54">
        <f t="shared" si="6"/>
        <v>38206.0000005</v>
      </c>
      <c r="E30" s="55"/>
      <c r="F30" s="56">
        <v>14</v>
      </c>
      <c r="G30" s="57"/>
      <c r="H30" s="52" t="str">
        <f t="shared" si="7"/>
        <v>wouter</v>
      </c>
      <c r="I30" s="53"/>
      <c r="J30" s="54">
        <f t="shared" si="8"/>
        <v>19078.0000017</v>
      </c>
      <c r="K30" s="58"/>
      <c r="L30" s="8"/>
      <c r="M30" s="6"/>
      <c r="N30" s="8"/>
    </row>
    <row r="31" spans="1:14" ht="19.5" customHeight="1" thickBot="1">
      <c r="A31" s="28">
        <v>7</v>
      </c>
      <c r="B31" s="48" t="str">
        <f t="shared" si="5"/>
        <v>Freddie</v>
      </c>
      <c r="C31" s="49"/>
      <c r="D31" s="50">
        <f t="shared" si="6"/>
        <v>37675.0000009</v>
      </c>
      <c r="E31" s="59"/>
      <c r="F31" s="60">
        <v>15</v>
      </c>
      <c r="G31" s="61"/>
      <c r="H31" s="48" t="str">
        <f t="shared" si="7"/>
        <v>Eelco</v>
      </c>
      <c r="I31" s="49"/>
      <c r="J31" s="50">
        <f t="shared" si="8"/>
        <v>17646.0000022</v>
      </c>
      <c r="K31" s="51"/>
      <c r="N31" s="9"/>
    </row>
    <row r="32" spans="1:14" ht="19.5" customHeight="1" thickBot="1">
      <c r="A32" s="7">
        <v>8</v>
      </c>
      <c r="B32" s="62" t="str">
        <f t="shared" si="5"/>
        <v>Marcel</v>
      </c>
      <c r="C32" s="63"/>
      <c r="D32" s="64">
        <f t="shared" si="6"/>
        <v>36096.0000003</v>
      </c>
      <c r="E32" s="65"/>
      <c r="F32" s="66">
        <v>16</v>
      </c>
      <c r="G32" s="67"/>
      <c r="H32" s="62" t="str">
        <f t="shared" si="7"/>
        <v>pieter</v>
      </c>
      <c r="I32" s="63"/>
      <c r="J32" s="64">
        <f t="shared" si="8"/>
        <v>17592.0000016</v>
      </c>
      <c r="K32" s="68"/>
      <c r="L32" s="16"/>
      <c r="M32" s="17"/>
      <c r="N32" s="17"/>
    </row>
    <row r="34" spans="1:9" ht="12.75">
      <c r="A34" t="s">
        <v>37</v>
      </c>
      <c r="B34">
        <v>0</v>
      </c>
      <c r="C34">
        <v>0</v>
      </c>
      <c r="D34">
        <v>6465</v>
      </c>
      <c r="I34">
        <f>SUM(B34:H34)</f>
        <v>6465</v>
      </c>
    </row>
    <row r="35" spans="1:9" ht="12.75">
      <c r="A35" t="s">
        <v>38</v>
      </c>
      <c r="B35">
        <v>0</v>
      </c>
      <c r="C35">
        <v>0</v>
      </c>
      <c r="D35">
        <v>5561</v>
      </c>
      <c r="I35">
        <f>SUM(B35:H35)</f>
        <v>5561</v>
      </c>
    </row>
    <row r="36" spans="1:9" ht="12.75">
      <c r="A36" t="s">
        <v>39</v>
      </c>
      <c r="B36">
        <v>0</v>
      </c>
      <c r="C36">
        <v>0</v>
      </c>
      <c r="D36">
        <v>6633</v>
      </c>
      <c r="E36">
        <v>6916</v>
      </c>
      <c r="I36">
        <f>SUM(B36:H36)</f>
        <v>13549</v>
      </c>
    </row>
    <row r="37" spans="1:9" ht="12.75">
      <c r="A37" t="s">
        <v>40</v>
      </c>
      <c r="B37">
        <v>0</v>
      </c>
      <c r="C37">
        <v>0</v>
      </c>
      <c r="D37">
        <v>5279</v>
      </c>
      <c r="I37">
        <f>SUM(B37:H37)</f>
        <v>5279</v>
      </c>
    </row>
    <row r="38" ht="12.75">
      <c r="I38">
        <f>SUM(B38:H38)</f>
        <v>0</v>
      </c>
    </row>
    <row r="39" ht="12.75">
      <c r="I39">
        <f>SUM(C39:H39)</f>
        <v>0</v>
      </c>
    </row>
    <row r="41" ht="12.75">
      <c r="L41" s="12"/>
    </row>
    <row r="42" ht="12.75">
      <c r="H42" s="13"/>
    </row>
  </sheetData>
  <sheetProtection/>
  <mergeCells count="90"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F25:G25"/>
    <mergeCell ref="H25:I25"/>
    <mergeCell ref="J25:K25"/>
    <mergeCell ref="B26:C26"/>
    <mergeCell ref="D26:E26"/>
    <mergeCell ref="F26:G26"/>
    <mergeCell ref="H26:I26"/>
    <mergeCell ref="J26:K26"/>
    <mergeCell ref="B25:C25"/>
    <mergeCell ref="D25:E25"/>
    <mergeCell ref="K23:L23"/>
    <mergeCell ref="M23:N23"/>
    <mergeCell ref="B24:C24"/>
    <mergeCell ref="D24:E24"/>
    <mergeCell ref="F24:G24"/>
    <mergeCell ref="H24:I24"/>
    <mergeCell ref="J24:K24"/>
    <mergeCell ref="K20:L20"/>
    <mergeCell ref="M20:N20"/>
    <mergeCell ref="K21:L21"/>
    <mergeCell ref="M21:N21"/>
    <mergeCell ref="K22:L22"/>
    <mergeCell ref="M22:N22"/>
    <mergeCell ref="K17:L17"/>
    <mergeCell ref="M17:N17"/>
    <mergeCell ref="K18:L18"/>
    <mergeCell ref="M18:N18"/>
    <mergeCell ref="K19:L19"/>
    <mergeCell ref="M19:N19"/>
    <mergeCell ref="K14:L14"/>
    <mergeCell ref="M14:N14"/>
    <mergeCell ref="K15:L15"/>
    <mergeCell ref="M15:N15"/>
    <mergeCell ref="K16:L16"/>
    <mergeCell ref="M16:N16"/>
    <mergeCell ref="K11:L11"/>
    <mergeCell ref="M11:N11"/>
    <mergeCell ref="K12:L12"/>
    <mergeCell ref="M12:N12"/>
    <mergeCell ref="K13:L13"/>
    <mergeCell ref="M13:N13"/>
    <mergeCell ref="K8:L8"/>
    <mergeCell ref="M8:N8"/>
    <mergeCell ref="K9:L9"/>
    <mergeCell ref="M9:N9"/>
    <mergeCell ref="K10:L10"/>
    <mergeCell ref="M10:N10"/>
    <mergeCell ref="K5:L5"/>
    <mergeCell ref="M5:N5"/>
    <mergeCell ref="K6:L6"/>
    <mergeCell ref="M6:N6"/>
    <mergeCell ref="K7:L7"/>
    <mergeCell ref="M7:N7"/>
    <mergeCell ref="A1:N1"/>
    <mergeCell ref="K2:L2"/>
    <mergeCell ref="M2:N2"/>
    <mergeCell ref="K3:L3"/>
    <mergeCell ref="M3:N3"/>
    <mergeCell ref="K4:L4"/>
    <mergeCell ref="M4:N4"/>
  </mergeCells>
  <printOptions horizontalCentered="1" verticalCentered="1"/>
  <pageMargins left="0.11811023622047245" right="0.5511811023622047" top="0.11811023622047245" bottom="0.11811023622047245" header="0.11811023622047245" footer="0.11811023622047245"/>
  <pageSetup horizontalDpi="720" verticalDpi="72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4:K5"/>
  <sheetViews>
    <sheetView zoomScalePageLayoutView="0" workbookViewId="0" topLeftCell="A1">
      <selection activeCell="I5" sqref="I5"/>
    </sheetView>
  </sheetViews>
  <sheetFormatPr defaultColWidth="9.140625" defaultRowHeight="12.75"/>
  <cols>
    <col min="10" max="10" width="10.7109375" style="0" bestFit="1" customWidth="1"/>
  </cols>
  <sheetData>
    <row r="4" ht="12.75">
      <c r="J4" t="s">
        <v>12</v>
      </c>
    </row>
    <row r="5" spans="4:11" ht="12.75">
      <c r="D5">
        <v>100</v>
      </c>
      <c r="E5">
        <v>200</v>
      </c>
      <c r="F5">
        <v>300</v>
      </c>
      <c r="G5">
        <v>400</v>
      </c>
      <c r="H5">
        <v>5</v>
      </c>
      <c r="I5">
        <f>MIN(D5:H5)</f>
        <v>5</v>
      </c>
      <c r="J5">
        <f>D5+E5+F5+G5+H5</f>
        <v>1005</v>
      </c>
      <c r="K5">
        <f>J5-I5</f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</dc:creator>
  <cp:keywords/>
  <dc:description/>
  <cp:lastModifiedBy>hempel</cp:lastModifiedBy>
  <cp:lastPrinted>2010-12-05T01:31:00Z</cp:lastPrinted>
  <dcterms:created xsi:type="dcterms:W3CDTF">2006-12-31T17:49:20Z</dcterms:created>
  <dcterms:modified xsi:type="dcterms:W3CDTF">2015-02-01T11:08:51Z</dcterms:modified>
  <cp:category/>
  <cp:version/>
  <cp:contentType/>
  <cp:contentStatus/>
</cp:coreProperties>
</file>